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CM GHT72\PRIN\2025\PRIN 25-002 Audit blanchisserie GHT72\03.PLACE\1 - DCE - PRIN25-002 En cours\"/>
    </mc:Choice>
  </mc:AlternateContent>
  <bookViews>
    <workbookView xWindow="0" yWindow="0" windowWidth="9600" windowHeight="6270"/>
  </bookViews>
  <sheets>
    <sheet name="synthèse 2024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4" l="1"/>
  <c r="D17" i="14"/>
  <c r="E17" i="14"/>
  <c r="H17" i="14"/>
  <c r="B17" i="14"/>
  <c r="I18" i="14"/>
  <c r="I16" i="14"/>
  <c r="I17" i="14" s="1"/>
  <c r="E18" i="14" l="1"/>
  <c r="F18" i="14"/>
  <c r="G18" i="14"/>
  <c r="J23" i="14"/>
  <c r="J22" i="14"/>
  <c r="J20" i="14"/>
  <c r="J19" i="14"/>
  <c r="J15" i="14"/>
  <c r="J14" i="14"/>
  <c r="J8" i="14"/>
  <c r="D18" i="14" l="1"/>
  <c r="G16" i="14" l="1"/>
  <c r="G17" i="14" s="1"/>
  <c r="F16" i="14"/>
  <c r="J16" i="14" l="1"/>
  <c r="F17" i="14"/>
  <c r="B21" i="14"/>
  <c r="J21" i="14" s="1"/>
  <c r="B18" i="14" l="1"/>
  <c r="J17" i="14"/>
  <c r="C18" i="14"/>
  <c r="J18" i="14" l="1"/>
</calcChain>
</file>

<file path=xl/comments1.xml><?xml version="1.0" encoding="utf-8"?>
<comments xmlns="http://schemas.openxmlformats.org/spreadsheetml/2006/main">
  <authors>
    <author>LUCET Louise</author>
  </authors>
  <commentList>
    <comment ref="H21" authorId="0" shapeId="0">
      <text>
        <r>
          <rPr>
            <b/>
            <sz val="9"/>
            <color indexed="81"/>
            <rFont val="Tahoma"/>
            <family val="2"/>
          </rPr>
          <t>LUCET Louise:</t>
        </r>
        <r>
          <rPr>
            <sz val="9"/>
            <color indexed="81"/>
            <rFont val="Tahoma"/>
            <family val="2"/>
          </rPr>
          <t xml:space="preserve">
ajout du linge en forme et du linge de ménage dans le séché</t>
        </r>
      </text>
    </comment>
  </commentList>
</comments>
</file>

<file path=xl/sharedStrings.xml><?xml version="1.0" encoding="utf-8"?>
<sst xmlns="http://schemas.openxmlformats.org/spreadsheetml/2006/main" count="113" uniqueCount="88">
  <si>
    <t>Année</t>
  </si>
  <si>
    <t>CH Le Mans</t>
  </si>
  <si>
    <t>Total</t>
  </si>
  <si>
    <t>Petit plat</t>
  </si>
  <si>
    <t>Séché</t>
  </si>
  <si>
    <t>Vapeur</t>
  </si>
  <si>
    <t>PSSL</t>
  </si>
  <si>
    <t>CH La Ferté</t>
  </si>
  <si>
    <t>+ EHPAD Montmirail</t>
  </si>
  <si>
    <t>Château du Loir</t>
  </si>
  <si>
    <t>Le Lude</t>
  </si>
  <si>
    <t>EPSM de la Sarthe</t>
  </si>
  <si>
    <t>+ clients (hors GHT)</t>
  </si>
  <si>
    <t>Nbre de lits</t>
  </si>
  <si>
    <t>Mode de traitement</t>
  </si>
  <si>
    <t>En externe</t>
  </si>
  <si>
    <t>En interne</t>
  </si>
  <si>
    <t>Séché + résidents</t>
  </si>
  <si>
    <t>Résidents</t>
  </si>
  <si>
    <t>Ensemble du linge</t>
  </si>
  <si>
    <t>Prestataire extérieur</t>
  </si>
  <si>
    <t>Anett</t>
  </si>
  <si>
    <t>Ratio consommation / lit / jour</t>
  </si>
  <si>
    <t>Tonnage journalier par catégories (en kg)</t>
  </si>
  <si>
    <t>Grand plat</t>
  </si>
  <si>
    <t>Vêtements</t>
  </si>
  <si>
    <t>Bâtiment</t>
  </si>
  <si>
    <t>2007 / 2016 / 1995</t>
  </si>
  <si>
    <t>1957 / 1986 / 2012</t>
  </si>
  <si>
    <t>1968 / rénové</t>
  </si>
  <si>
    <t>1978 / rénové</t>
  </si>
  <si>
    <t>Surface (en m²)</t>
  </si>
  <si>
    <t>63,4 / ? / 117</t>
  </si>
  <si>
    <t>Ratio surface / tonne produite</t>
  </si>
  <si>
    <t>Equipements</t>
  </si>
  <si>
    <t>Equipements de lavage</t>
  </si>
  <si>
    <t>Laveuses barrières</t>
  </si>
  <si>
    <t>Laveuses barrières sauf Bonnétable</t>
  </si>
  <si>
    <t>Tunnel de lavage</t>
  </si>
  <si>
    <t>Tunnels x 2 + laveuses</t>
  </si>
  <si>
    <t>Equimement de repassage</t>
  </si>
  <si>
    <t>Calandre sans engagement</t>
  </si>
  <si>
    <t>Calandre avec engagement</t>
  </si>
  <si>
    <t>Equipements de séchage</t>
  </si>
  <si>
    <t>Séchoirs</t>
  </si>
  <si>
    <t>Equipements de pliage</t>
  </si>
  <si>
    <t>Plieuse</t>
  </si>
  <si>
    <t>Equipements de tri du linge propre</t>
  </si>
  <si>
    <t>Casiers de tri lumineux</t>
  </si>
  <si>
    <t>Trieur de linge en forme</t>
  </si>
  <si>
    <t>Equipements de traçabilité</t>
  </si>
  <si>
    <t>Puces RFID tenues professionnelles Puces RFID linge résidents</t>
  </si>
  <si>
    <t>Code à barres 2D</t>
  </si>
  <si>
    <t>Puces RFID tenues professionnelles</t>
  </si>
  <si>
    <t>Logiciel</t>
  </si>
  <si>
    <t>Logiciel de dotations</t>
  </si>
  <si>
    <t>Equipements de distribution des tenues</t>
  </si>
  <si>
    <t>DAV en location</t>
  </si>
  <si>
    <t>Sur cintres</t>
  </si>
  <si>
    <t>Casiers personnalisées mis à dispo</t>
  </si>
  <si>
    <t>Energie</t>
  </si>
  <si>
    <t>Electrique</t>
  </si>
  <si>
    <t>Electrique + eau chaude</t>
  </si>
  <si>
    <t>Hôtelier (GP+PP) +VT</t>
  </si>
  <si>
    <t xml:space="preserve">1 centrale de repassage </t>
  </si>
  <si>
    <t>Casier de tri au porteur lumineux</t>
  </si>
  <si>
    <t>Tracabilité au porteur puces RFID UHF (lecture en entrée et en sortie)</t>
  </si>
  <si>
    <t>Logiciel de tracabilité au porteur + logiciel de dotations armoires</t>
  </si>
  <si>
    <t>PhGNS</t>
  </si>
  <si>
    <t>Hôtelier + VT + Résident (Bonnétable)</t>
  </si>
  <si>
    <t>Linge résident (Sillé de Guillaume + Beaumont sur Sarthe)</t>
  </si>
  <si>
    <t>CHM + bulle de linge</t>
  </si>
  <si>
    <t>Tonnage journalier à traiter (en kg) base 252 j/travaillés</t>
  </si>
  <si>
    <t>1  table à repasser à la vapeur</t>
  </si>
  <si>
    <t>Hôtelier+VT</t>
  </si>
  <si>
    <t>Seché + résidents</t>
  </si>
  <si>
    <t>ANETT</t>
  </si>
  <si>
    <t>Hôtelier + VT+Séché</t>
  </si>
  <si>
    <t>Train de repassage x 2</t>
  </si>
  <si>
    <t>Ens. de finition du linge en forme + séchoirs</t>
  </si>
  <si>
    <t>Plieuses x 4</t>
  </si>
  <si>
    <t>Puces UHF pour les draps (en cours)</t>
  </si>
  <si>
    <t>Actiprint gestion VT</t>
  </si>
  <si>
    <t>2 DAV sur cintres+ vestaires ouverts</t>
  </si>
  <si>
    <t>CHM + Bulle de linge</t>
  </si>
  <si>
    <t>Casiers</t>
  </si>
  <si>
    <t>CH St Calais 
+EHPAD Bessé</t>
  </si>
  <si>
    <t xml:space="preserve">Annexe 1 : Activités de blanchisserie – Données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</si>
</sst>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Arial"/>
      <family val="2"/>
    </font>
    <font>
      <sz val="8"/>
      <color theme="1"/>
      <name val="Microsoft Sans Serif"/>
      <family val="2"/>
    </font>
    <font>
      <sz val="6"/>
      <color theme="1"/>
      <name val="Times New Roman"/>
      <family val="1"/>
    </font>
    <font>
      <i/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Microsoft Sans Serif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4"/>
    </xf>
    <xf numFmtId="0" fontId="2" fillId="0" borderId="6" xfId="0" applyFont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0" fillId="0" borderId="0" xfId="0" applyNumberFormat="1"/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 indent="5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left" vertical="center" wrapText="1" indent="3"/>
    </xf>
    <xf numFmtId="0" fontId="2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left" vertical="center" wrapText="1" indent="4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pane xSplit="1" ySplit="7" topLeftCell="B8" activePane="bottomRight" state="frozen"/>
      <selection pane="topRight" activeCell="B1" sqref="B1"/>
      <selection pane="bottomLeft" activeCell="A3" sqref="A3"/>
      <selection pane="bottomRight" activeCell="F11" sqref="F11"/>
    </sheetView>
  </sheetViews>
  <sheetFormatPr baseColWidth="10" defaultRowHeight="15" x14ac:dyDescent="0.25"/>
  <cols>
    <col min="1" max="10" width="16.5703125" customWidth="1"/>
    <col min="11" max="11" width="32.7109375" customWidth="1"/>
  </cols>
  <sheetData>
    <row r="1" spans="1:11" ht="22.9" customHeight="1" x14ac:dyDescent="0.25"/>
    <row r="2" spans="1:11" ht="14.45" customHeight="1" x14ac:dyDescent="0.25">
      <c r="A2" s="27" t="s">
        <v>87</v>
      </c>
      <c r="B2" s="27"/>
      <c r="C2" s="27"/>
      <c r="D2" s="27"/>
      <c r="E2" s="27"/>
      <c r="F2" s="27"/>
      <c r="G2" s="27"/>
      <c r="H2" s="27"/>
      <c r="I2" s="27"/>
      <c r="J2" s="27"/>
    </row>
    <row r="3" spans="1:1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5" spans="1:11" ht="15.75" thickBot="1" x14ac:dyDescent="0.3"/>
    <row r="6" spans="1:11" x14ac:dyDescent="0.25">
      <c r="A6" s="40"/>
      <c r="B6" s="36" t="s">
        <v>6</v>
      </c>
      <c r="C6" s="36" t="s">
        <v>68</v>
      </c>
      <c r="D6" s="36" t="s">
        <v>86</v>
      </c>
      <c r="E6" s="1" t="s">
        <v>7</v>
      </c>
      <c r="F6" s="42" t="s">
        <v>9</v>
      </c>
      <c r="G6" s="36" t="s">
        <v>10</v>
      </c>
      <c r="H6" s="38" t="s">
        <v>11</v>
      </c>
      <c r="I6" s="1" t="s">
        <v>1</v>
      </c>
      <c r="J6" s="36" t="s">
        <v>2</v>
      </c>
    </row>
    <row r="7" spans="1:11" ht="15.75" thickBot="1" x14ac:dyDescent="0.3">
      <c r="A7" s="41"/>
      <c r="B7" s="37"/>
      <c r="C7" s="37"/>
      <c r="D7" s="37"/>
      <c r="E7" s="2" t="s">
        <v>8</v>
      </c>
      <c r="F7" s="43"/>
      <c r="G7" s="37"/>
      <c r="H7" s="39"/>
      <c r="I7" s="2" t="s">
        <v>12</v>
      </c>
      <c r="J7" s="37"/>
    </row>
    <row r="8" spans="1:11" ht="15.75" thickBot="1" x14ac:dyDescent="0.3">
      <c r="A8" s="3" t="s">
        <v>13</v>
      </c>
      <c r="B8" s="4">
        <v>617</v>
      </c>
      <c r="C8" s="4">
        <v>372</v>
      </c>
      <c r="D8" s="4">
        <v>376</v>
      </c>
      <c r="E8" s="4">
        <v>354</v>
      </c>
      <c r="F8" s="4">
        <v>268</v>
      </c>
      <c r="G8" s="4">
        <v>119</v>
      </c>
      <c r="H8" s="4">
        <v>345</v>
      </c>
      <c r="I8" s="16">
        <v>1552</v>
      </c>
      <c r="J8" s="5">
        <f>SUM(B8:I8)</f>
        <v>4003</v>
      </c>
    </row>
    <row r="9" spans="1:11" ht="23.25" thickBot="1" x14ac:dyDescent="0.3">
      <c r="A9" s="3" t="s">
        <v>14</v>
      </c>
      <c r="B9" s="6"/>
      <c r="C9" s="6"/>
      <c r="D9" s="6"/>
      <c r="E9" s="6"/>
      <c r="F9" s="6"/>
      <c r="G9" s="6"/>
      <c r="H9" s="6"/>
      <c r="I9" s="6"/>
      <c r="J9" s="6"/>
    </row>
    <row r="10" spans="1:11" ht="21.75" thickBot="1" x14ac:dyDescent="0.3">
      <c r="A10" s="7" t="s">
        <v>15</v>
      </c>
      <c r="B10" s="8" t="s">
        <v>74</v>
      </c>
      <c r="C10" s="8" t="s">
        <v>69</v>
      </c>
      <c r="D10" s="9"/>
      <c r="E10" s="9"/>
      <c r="F10" s="8" t="s">
        <v>19</v>
      </c>
      <c r="G10" s="8" t="s">
        <v>19</v>
      </c>
      <c r="H10" s="8" t="s">
        <v>63</v>
      </c>
      <c r="I10" s="8" t="s">
        <v>18</v>
      </c>
      <c r="J10" s="10"/>
    </row>
    <row r="11" spans="1:11" ht="32.25" thickBot="1" x14ac:dyDescent="0.3">
      <c r="A11" s="7" t="s">
        <v>16</v>
      </c>
      <c r="B11" s="8" t="s">
        <v>75</v>
      </c>
      <c r="C11" s="8" t="s">
        <v>70</v>
      </c>
      <c r="D11" s="8" t="s">
        <v>19</v>
      </c>
      <c r="E11" s="8" t="s">
        <v>19</v>
      </c>
      <c r="F11" s="9"/>
      <c r="G11" s="9"/>
      <c r="H11" s="8" t="s">
        <v>17</v>
      </c>
      <c r="I11" s="8" t="s">
        <v>77</v>
      </c>
      <c r="J11" s="6"/>
    </row>
    <row r="12" spans="1:11" ht="23.25" thickBot="1" x14ac:dyDescent="0.3">
      <c r="A12" s="3" t="s">
        <v>20</v>
      </c>
      <c r="B12" s="8" t="s">
        <v>21</v>
      </c>
      <c r="C12" s="8" t="s">
        <v>71</v>
      </c>
      <c r="D12" s="11"/>
      <c r="E12" s="11"/>
      <c r="F12" s="8" t="s">
        <v>84</v>
      </c>
      <c r="G12" s="8" t="s">
        <v>84</v>
      </c>
      <c r="H12" s="18" t="s">
        <v>76</v>
      </c>
      <c r="I12" s="11"/>
      <c r="J12" s="6"/>
    </row>
    <row r="13" spans="1:11" ht="34.5" thickBot="1" x14ac:dyDescent="0.3">
      <c r="A13" s="3" t="s">
        <v>72</v>
      </c>
      <c r="B13" s="6"/>
      <c r="C13" s="6"/>
      <c r="D13" s="6"/>
      <c r="E13" s="6"/>
      <c r="F13" s="6"/>
      <c r="G13" s="6"/>
      <c r="H13" s="6"/>
      <c r="I13" s="6"/>
      <c r="J13" s="6"/>
    </row>
    <row r="14" spans="1:11" ht="15.75" thickBot="1" x14ac:dyDescent="0.3">
      <c r="A14" s="7" t="s">
        <v>15</v>
      </c>
      <c r="B14" s="5">
        <v>1143</v>
      </c>
      <c r="C14" s="4">
        <v>937</v>
      </c>
      <c r="D14" s="4"/>
      <c r="E14" s="6"/>
      <c r="F14" s="4">
        <v>959</v>
      </c>
      <c r="G14" s="4">
        <v>334</v>
      </c>
      <c r="H14" s="4">
        <v>391</v>
      </c>
      <c r="I14" s="4">
        <v>306</v>
      </c>
      <c r="J14" s="5">
        <f>SUM(B14:I14)</f>
        <v>4070</v>
      </c>
    </row>
    <row r="15" spans="1:11" ht="15.75" thickBot="1" x14ac:dyDescent="0.3">
      <c r="A15" s="7" t="s">
        <v>16</v>
      </c>
      <c r="B15" s="5">
        <v>1069.92</v>
      </c>
      <c r="C15" s="4">
        <v>457</v>
      </c>
      <c r="D15" s="4">
        <v>1457</v>
      </c>
      <c r="E15" s="5">
        <v>1254</v>
      </c>
      <c r="F15" s="4"/>
      <c r="G15" s="4"/>
      <c r="H15" s="5">
        <v>1191</v>
      </c>
      <c r="I15" s="5">
        <v>8265</v>
      </c>
      <c r="J15" s="5">
        <f>SUM(B15:I15)</f>
        <v>13693.92</v>
      </c>
    </row>
    <row r="16" spans="1:11" ht="15.75" thickBot="1" x14ac:dyDescent="0.3">
      <c r="A16" s="7" t="s">
        <v>2</v>
      </c>
      <c r="B16" s="12">
        <v>2213</v>
      </c>
      <c r="C16" s="12">
        <v>1394</v>
      </c>
      <c r="D16" s="12">
        <v>1457</v>
      </c>
      <c r="E16" s="12">
        <v>1254</v>
      </c>
      <c r="F16" s="2">
        <f>SUM(F14:F15)</f>
        <v>959</v>
      </c>
      <c r="G16" s="2">
        <f>SUM(G14:G15)</f>
        <v>334</v>
      </c>
      <c r="H16" s="12">
        <v>1582</v>
      </c>
      <c r="I16" s="5">
        <f>8265.32+306.36</f>
        <v>8571.68</v>
      </c>
      <c r="J16" s="5">
        <f>SUM(B16:I16)</f>
        <v>17764.68</v>
      </c>
      <c r="K16" s="19"/>
    </row>
    <row r="17" spans="1:10" ht="21.75" thickBot="1" x14ac:dyDescent="0.3">
      <c r="A17" s="7" t="s">
        <v>22</v>
      </c>
      <c r="B17" s="26">
        <f>B16/B8</f>
        <v>3.586709886547812</v>
      </c>
      <c r="C17" s="26">
        <f t="shared" ref="C17:J17" si="0">C16/C8</f>
        <v>3.747311827956989</v>
      </c>
      <c r="D17" s="26">
        <f t="shared" si="0"/>
        <v>3.875</v>
      </c>
      <c r="E17" s="26">
        <f t="shared" si="0"/>
        <v>3.5423728813559321</v>
      </c>
      <c r="F17" s="26">
        <f t="shared" si="0"/>
        <v>3.5783582089552239</v>
      </c>
      <c r="G17" s="26">
        <f t="shared" si="0"/>
        <v>2.8067226890756301</v>
      </c>
      <c r="H17" s="26">
        <f t="shared" si="0"/>
        <v>4.5855072463768112</v>
      </c>
      <c r="I17" s="26">
        <f t="shared" si="0"/>
        <v>5.5229896907216496</v>
      </c>
      <c r="J17" s="26">
        <f t="shared" si="0"/>
        <v>4.4378416187859102</v>
      </c>
    </row>
    <row r="18" spans="1:10" ht="34.5" thickBot="1" x14ac:dyDescent="0.3">
      <c r="A18" s="3" t="s">
        <v>23</v>
      </c>
      <c r="B18" s="13">
        <f>SUBTOTAL(9,B19:B23)</f>
        <v>2233</v>
      </c>
      <c r="C18" s="13">
        <f>SUBTOTAL(9,C19:C23)</f>
        <v>1393</v>
      </c>
      <c r="D18" s="13">
        <f>SUBTOTAL(9,D19:D23)</f>
        <v>1457</v>
      </c>
      <c r="E18" s="13">
        <f t="shared" ref="E18:G18" si="1">SUBTOTAL(9,E19:E23)</f>
        <v>1254</v>
      </c>
      <c r="F18" s="13">
        <f t="shared" si="1"/>
        <v>959.41</v>
      </c>
      <c r="G18" s="13">
        <f t="shared" si="1"/>
        <v>334</v>
      </c>
      <c r="H18" s="13">
        <v>1582</v>
      </c>
      <c r="I18" s="5">
        <f>8265.32+306.36</f>
        <v>8571.68</v>
      </c>
      <c r="J18" s="5">
        <f t="shared" ref="J18:J23" si="2">SUM(B18:I18)</f>
        <v>17784.09</v>
      </c>
    </row>
    <row r="19" spans="1:10" ht="15.75" thickBot="1" x14ac:dyDescent="0.3">
      <c r="A19" s="7" t="s">
        <v>24</v>
      </c>
      <c r="B19" s="4">
        <v>803</v>
      </c>
      <c r="C19" s="4">
        <v>483</v>
      </c>
      <c r="D19" s="17">
        <v>325</v>
      </c>
      <c r="E19" s="4">
        <v>475</v>
      </c>
      <c r="F19" s="4">
        <v>247</v>
      </c>
      <c r="G19" s="4">
        <v>67</v>
      </c>
      <c r="H19" s="34">
        <v>218</v>
      </c>
      <c r="I19" s="5">
        <v>2396.94</v>
      </c>
      <c r="J19" s="5">
        <f t="shared" si="2"/>
        <v>5014.9400000000005</v>
      </c>
    </row>
    <row r="20" spans="1:10" ht="15.75" thickBot="1" x14ac:dyDescent="0.3">
      <c r="A20" s="7" t="s">
        <v>3</v>
      </c>
      <c r="B20" s="4">
        <v>292</v>
      </c>
      <c r="C20" s="4">
        <v>151</v>
      </c>
      <c r="D20" s="17">
        <v>47</v>
      </c>
      <c r="E20" s="4">
        <v>160</v>
      </c>
      <c r="F20" s="4">
        <v>80</v>
      </c>
      <c r="G20" s="4">
        <v>15</v>
      </c>
      <c r="H20" s="35"/>
      <c r="I20" s="5">
        <v>1570.41</v>
      </c>
      <c r="J20" s="5">
        <f t="shared" si="2"/>
        <v>2315.41</v>
      </c>
    </row>
    <row r="21" spans="1:10" ht="15.75" thickBot="1" x14ac:dyDescent="0.3">
      <c r="A21" s="7" t="s">
        <v>4</v>
      </c>
      <c r="B21" s="4">
        <f>100+306</f>
        <v>406</v>
      </c>
      <c r="C21" s="4">
        <v>99</v>
      </c>
      <c r="D21" s="17">
        <v>683</v>
      </c>
      <c r="E21" s="4">
        <v>275</v>
      </c>
      <c r="F21" s="4">
        <v>498</v>
      </c>
      <c r="G21" s="4">
        <v>159</v>
      </c>
      <c r="H21" s="4">
        <v>860</v>
      </c>
      <c r="I21" s="5">
        <v>2562.25</v>
      </c>
      <c r="J21" s="5">
        <f t="shared" si="2"/>
        <v>5542.25</v>
      </c>
    </row>
    <row r="22" spans="1:10" ht="15.75" thickBot="1" x14ac:dyDescent="0.3">
      <c r="A22" s="7" t="s">
        <v>25</v>
      </c>
      <c r="B22" s="4">
        <v>360</v>
      </c>
      <c r="C22" s="4">
        <v>137</v>
      </c>
      <c r="D22" s="17">
        <v>174</v>
      </c>
      <c r="E22" s="4">
        <v>140</v>
      </c>
      <c r="F22" s="4">
        <v>39</v>
      </c>
      <c r="G22" s="4">
        <v>37</v>
      </c>
      <c r="H22" s="4">
        <v>173</v>
      </c>
      <c r="I22" s="5">
        <v>1735.72</v>
      </c>
      <c r="J22" s="5">
        <f t="shared" si="2"/>
        <v>2795.7200000000003</v>
      </c>
    </row>
    <row r="23" spans="1:10" ht="15.75" thickBot="1" x14ac:dyDescent="0.3">
      <c r="A23" s="7" t="s">
        <v>18</v>
      </c>
      <c r="B23" s="4">
        <v>372</v>
      </c>
      <c r="C23" s="4">
        <v>523</v>
      </c>
      <c r="D23" s="17">
        <v>228</v>
      </c>
      <c r="E23" s="4">
        <v>204</v>
      </c>
      <c r="F23" s="4">
        <v>95.41</v>
      </c>
      <c r="G23" s="4">
        <v>56</v>
      </c>
      <c r="H23" s="4">
        <v>331</v>
      </c>
      <c r="I23" s="4">
        <v>306.36</v>
      </c>
      <c r="J23" s="5">
        <f t="shared" si="2"/>
        <v>2115.77</v>
      </c>
    </row>
    <row r="24" spans="1:10" ht="15.75" thickBot="1" x14ac:dyDescent="0.3">
      <c r="A24" s="3" t="s">
        <v>26</v>
      </c>
      <c r="B24" s="6"/>
      <c r="C24" s="6"/>
      <c r="D24" s="6"/>
      <c r="E24" s="6"/>
      <c r="F24" s="6"/>
      <c r="G24" s="6"/>
      <c r="H24" s="6"/>
      <c r="I24" s="6"/>
      <c r="J24" s="6"/>
    </row>
    <row r="25" spans="1:10" ht="21.75" thickBot="1" x14ac:dyDescent="0.3">
      <c r="A25" s="7" t="s">
        <v>0</v>
      </c>
      <c r="B25" s="17">
        <v>2007</v>
      </c>
      <c r="C25" s="22" t="s">
        <v>27</v>
      </c>
      <c r="D25" s="23" t="s">
        <v>28</v>
      </c>
      <c r="E25" s="17">
        <v>1998</v>
      </c>
      <c r="F25" s="9"/>
      <c r="G25" s="9"/>
      <c r="H25" s="14" t="s">
        <v>29</v>
      </c>
      <c r="I25" s="21" t="s">
        <v>30</v>
      </c>
      <c r="J25" s="6"/>
    </row>
    <row r="26" spans="1:10" ht="21.75" thickBot="1" x14ac:dyDescent="0.3">
      <c r="A26" s="7" t="s">
        <v>31</v>
      </c>
      <c r="B26" s="17">
        <v>450</v>
      </c>
      <c r="C26" s="21" t="s">
        <v>32</v>
      </c>
      <c r="D26" s="17">
        <v>560</v>
      </c>
      <c r="E26" s="17">
        <v>595</v>
      </c>
      <c r="F26" s="9"/>
      <c r="G26" s="9"/>
      <c r="H26" s="5">
        <v>1020</v>
      </c>
      <c r="I26" s="17">
        <v>3450</v>
      </c>
      <c r="J26" s="6"/>
    </row>
    <row r="27" spans="1:10" ht="21.75" thickBot="1" x14ac:dyDescent="0.3">
      <c r="A27" s="7" t="s">
        <v>33</v>
      </c>
      <c r="B27" s="17">
        <v>432</v>
      </c>
      <c r="C27" s="17">
        <v>204</v>
      </c>
      <c r="D27" s="17">
        <v>322</v>
      </c>
      <c r="E27" s="17">
        <v>414</v>
      </c>
      <c r="F27" s="9"/>
      <c r="G27" s="9"/>
      <c r="H27" s="4">
        <v>851</v>
      </c>
      <c r="I27" s="17">
        <v>345</v>
      </c>
      <c r="J27" s="6"/>
    </row>
    <row r="28" spans="1:10" ht="15.75" thickBot="1" x14ac:dyDescent="0.3">
      <c r="A28" s="3" t="s">
        <v>34</v>
      </c>
      <c r="B28" s="20"/>
      <c r="C28" s="20"/>
      <c r="D28" s="20"/>
      <c r="E28" s="20"/>
      <c r="F28" s="9"/>
      <c r="G28" s="9"/>
      <c r="H28" s="6"/>
      <c r="I28" s="20"/>
      <c r="J28" s="6"/>
    </row>
    <row r="29" spans="1:10" ht="21.75" thickBot="1" x14ac:dyDescent="0.3">
      <c r="A29" s="7" t="s">
        <v>35</v>
      </c>
      <c r="B29" s="18" t="s">
        <v>36</v>
      </c>
      <c r="C29" s="18" t="s">
        <v>37</v>
      </c>
      <c r="D29" s="18" t="s">
        <v>38</v>
      </c>
      <c r="E29" s="18" t="s">
        <v>36</v>
      </c>
      <c r="F29" s="9"/>
      <c r="G29" s="9"/>
      <c r="H29" s="8" t="s">
        <v>36</v>
      </c>
      <c r="I29" s="18" t="s">
        <v>39</v>
      </c>
      <c r="J29" s="6"/>
    </row>
    <row r="30" spans="1:10" ht="21.75" thickBot="1" x14ac:dyDescent="0.3">
      <c r="A30" s="7" t="s">
        <v>40</v>
      </c>
      <c r="B30" s="20"/>
      <c r="C30" s="18" t="s">
        <v>73</v>
      </c>
      <c r="D30" s="18" t="s">
        <v>41</v>
      </c>
      <c r="E30" s="18" t="s">
        <v>42</v>
      </c>
      <c r="F30" s="9"/>
      <c r="G30" s="9"/>
      <c r="H30" s="8" t="s">
        <v>64</v>
      </c>
      <c r="I30" s="18" t="s">
        <v>78</v>
      </c>
      <c r="J30" s="6"/>
    </row>
    <row r="31" spans="1:10" ht="32.25" thickBot="1" x14ac:dyDescent="0.3">
      <c r="A31" s="7" t="s">
        <v>43</v>
      </c>
      <c r="B31" s="18" t="s">
        <v>44</v>
      </c>
      <c r="C31" s="18" t="s">
        <v>44</v>
      </c>
      <c r="D31" s="18" t="s">
        <v>44</v>
      </c>
      <c r="E31" s="18" t="s">
        <v>44</v>
      </c>
      <c r="F31" s="9"/>
      <c r="G31" s="9"/>
      <c r="H31" s="8" t="s">
        <v>44</v>
      </c>
      <c r="I31" s="18" t="s">
        <v>79</v>
      </c>
      <c r="J31" s="6"/>
    </row>
    <row r="32" spans="1:10" ht="21.75" thickBot="1" x14ac:dyDescent="0.3">
      <c r="A32" s="7" t="s">
        <v>45</v>
      </c>
      <c r="B32" s="20"/>
      <c r="C32" s="20"/>
      <c r="D32" s="18" t="s">
        <v>46</v>
      </c>
      <c r="E32" s="18" t="s">
        <v>46</v>
      </c>
      <c r="F32" s="9"/>
      <c r="G32" s="9"/>
      <c r="H32" s="8" t="s">
        <v>46</v>
      </c>
      <c r="I32" s="18" t="s">
        <v>80</v>
      </c>
      <c r="J32" s="6"/>
    </row>
    <row r="33" spans="1:10" ht="21.75" thickBot="1" x14ac:dyDescent="0.3">
      <c r="A33" s="7" t="s">
        <v>47</v>
      </c>
      <c r="B33" s="20"/>
      <c r="C33" s="20"/>
      <c r="D33" s="18" t="s">
        <v>48</v>
      </c>
      <c r="E33" s="20"/>
      <c r="F33" s="18" t="s">
        <v>85</v>
      </c>
      <c r="G33" s="18" t="s">
        <v>85</v>
      </c>
      <c r="H33" s="8" t="s">
        <v>65</v>
      </c>
      <c r="I33" s="18" t="s">
        <v>49</v>
      </c>
      <c r="J33" s="6"/>
    </row>
    <row r="34" spans="1:10" ht="33" customHeight="1" thickBot="1" x14ac:dyDescent="0.3">
      <c r="A34" s="15"/>
      <c r="B34" s="30" t="s">
        <v>51</v>
      </c>
      <c r="C34" s="28"/>
      <c r="D34" s="24"/>
      <c r="E34" s="28"/>
      <c r="F34" s="28"/>
      <c r="G34" s="28"/>
      <c r="H34" s="34" t="s">
        <v>66</v>
      </c>
      <c r="I34" s="25" t="s">
        <v>81</v>
      </c>
      <c r="J34" s="32"/>
    </row>
    <row r="35" spans="1:10" ht="21.75" customHeight="1" thickBot="1" x14ac:dyDescent="0.3">
      <c r="A35" s="7" t="s">
        <v>50</v>
      </c>
      <c r="B35" s="31"/>
      <c r="C35" s="29"/>
      <c r="D35" s="18" t="s">
        <v>52</v>
      </c>
      <c r="E35" s="29"/>
      <c r="F35" s="29"/>
      <c r="G35" s="29"/>
      <c r="H35" s="35"/>
      <c r="I35" s="25" t="s">
        <v>53</v>
      </c>
      <c r="J35" s="33"/>
    </row>
    <row r="36" spans="1:10" ht="32.25" thickBot="1" x14ac:dyDescent="0.3">
      <c r="A36" s="7" t="s">
        <v>54</v>
      </c>
      <c r="B36" s="20"/>
      <c r="C36" s="20"/>
      <c r="D36" s="18" t="s">
        <v>55</v>
      </c>
      <c r="E36" s="20"/>
      <c r="F36" s="20"/>
      <c r="G36" s="20"/>
      <c r="H36" s="8" t="s">
        <v>67</v>
      </c>
      <c r="I36" s="25" t="s">
        <v>82</v>
      </c>
      <c r="J36" s="6"/>
    </row>
    <row r="37" spans="1:10" ht="32.25" thickBot="1" x14ac:dyDescent="0.3">
      <c r="A37" s="7" t="s">
        <v>56</v>
      </c>
      <c r="B37" s="18" t="s">
        <v>57</v>
      </c>
      <c r="C37" s="18" t="s">
        <v>58</v>
      </c>
      <c r="D37" s="18" t="s">
        <v>58</v>
      </c>
      <c r="E37" s="18" t="s">
        <v>58</v>
      </c>
      <c r="F37" s="18" t="s">
        <v>59</v>
      </c>
      <c r="G37" s="18" t="s">
        <v>59</v>
      </c>
      <c r="H37" s="8"/>
      <c r="I37" s="18" t="s">
        <v>83</v>
      </c>
      <c r="J37" s="6"/>
    </row>
    <row r="38" spans="1:10" ht="21.75" thickBot="1" x14ac:dyDescent="0.3">
      <c r="A38" s="7" t="s">
        <v>60</v>
      </c>
      <c r="B38" s="18" t="s">
        <v>61</v>
      </c>
      <c r="C38" s="18" t="s">
        <v>61</v>
      </c>
      <c r="D38" s="18" t="s">
        <v>5</v>
      </c>
      <c r="E38" s="18" t="s">
        <v>5</v>
      </c>
      <c r="F38" s="18" t="s">
        <v>61</v>
      </c>
      <c r="G38" s="18" t="s">
        <v>61</v>
      </c>
      <c r="H38" s="8" t="s">
        <v>62</v>
      </c>
      <c r="I38" s="18" t="s">
        <v>5</v>
      </c>
      <c r="J38" s="6"/>
    </row>
  </sheetData>
  <mergeCells count="17">
    <mergeCell ref="D6:D7"/>
    <mergeCell ref="A2:J3"/>
    <mergeCell ref="C34:C35"/>
    <mergeCell ref="B34:B35"/>
    <mergeCell ref="J34:J35"/>
    <mergeCell ref="H34:H35"/>
    <mergeCell ref="G34:G35"/>
    <mergeCell ref="F34:F35"/>
    <mergeCell ref="E34:E35"/>
    <mergeCell ref="J6:J7"/>
    <mergeCell ref="H6:H7"/>
    <mergeCell ref="H19:H20"/>
    <mergeCell ref="A6:A7"/>
    <mergeCell ref="B6:B7"/>
    <mergeCell ref="C6:C7"/>
    <mergeCell ref="F6:F7"/>
    <mergeCell ref="G6:G7"/>
  </mergeCells>
  <pageMargins left="0.25" right="0.25" top="0.75" bottom="0.75" header="0.3" footer="0.3"/>
  <pageSetup paperSize="9" scale="5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synthèse 2024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LUCET Louise</dc:creator>
  <cp:lastModifiedBy>PALLONE Mona</cp:lastModifiedBy>
  <cp:lastPrinted>2025-10-17T14:07:48Z</cp:lastPrinted>
  <dcterms:created xsi:type="dcterms:W3CDTF">2025-01-17T15:35:02Z</dcterms:created>
  <dcterms:modified xsi:type="dcterms:W3CDTF">2025-10-17T14:07:52Z</dcterms:modified>
</cp:coreProperties>
</file>